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35" windowHeight="11925"/>
  </bookViews>
  <sheets>
    <sheet name="2011" sheetId="1" r:id="rId1"/>
    <sheet name="Feuil2" sheetId="2" r:id="rId2"/>
    <sheet name="Feuil3" sheetId="3" r:id="rId3"/>
  </sheets>
  <calcPr calcId="124519" iterateDelta="1E-4"/>
</workbook>
</file>

<file path=xl/calcChain.xml><?xml version="1.0" encoding="utf-8"?>
<calcChain xmlns="http://schemas.openxmlformats.org/spreadsheetml/2006/main">
  <c r="C13" i="1"/>
  <c r="J9"/>
  <c r="J10"/>
  <c r="J8"/>
  <c r="J5"/>
  <c r="J6"/>
  <c r="J7"/>
  <c r="D14"/>
  <c r="D16" s="1"/>
  <c r="E14"/>
  <c r="E16" s="1"/>
  <c r="C14"/>
  <c r="C16" s="1"/>
  <c r="D13"/>
  <c r="E13"/>
  <c r="D12"/>
  <c r="E12"/>
  <c r="C12"/>
  <c r="J14" l="1"/>
  <c r="J13"/>
  <c r="F14" l="1"/>
  <c r="F13"/>
  <c r="H13" s="1"/>
  <c r="H14" l="1"/>
  <c r="F16"/>
</calcChain>
</file>

<file path=xl/sharedStrings.xml><?xml version="1.0" encoding="utf-8"?>
<sst xmlns="http://schemas.openxmlformats.org/spreadsheetml/2006/main" count="35" uniqueCount="21">
  <si>
    <t>Années</t>
  </si>
  <si>
    <t>Mois</t>
  </si>
  <si>
    <t>Juillet</t>
  </si>
  <si>
    <t>Aout</t>
  </si>
  <si>
    <t>Septembre</t>
  </si>
  <si>
    <t>Octobre</t>
  </si>
  <si>
    <t>Novembre</t>
  </si>
  <si>
    <t>Décembre</t>
  </si>
  <si>
    <t>Visites</t>
  </si>
  <si>
    <t>Visteurs uniques</t>
  </si>
  <si>
    <t>Pages vues</t>
  </si>
  <si>
    <t>Moyenne</t>
  </si>
  <si>
    <t>Médiane</t>
  </si>
  <si>
    <t>Stats selon Google analytics - Planet-casio.com</t>
  </si>
  <si>
    <t>Total</t>
  </si>
  <si>
    <t>s</t>
  </si>
  <si>
    <t>tps moyen passé</t>
  </si>
  <si>
    <t>Ne sont comptées que les pages affichées entièrement</t>
  </si>
  <si>
    <t>min</t>
  </si>
  <si>
    <t>Tendance*</t>
  </si>
  <si>
    <t>* just for fun, non représentative de la réalité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</si>
</sst>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0" fillId="0" borderId="7" xfId="1" applyNumberFormat="1" applyFont="1" applyBorder="1"/>
    <xf numFmtId="164" fontId="0" fillId="0" borderId="2" xfId="1" applyNumberFormat="1" applyFont="1" applyBorder="1"/>
    <xf numFmtId="0" fontId="2" fillId="0" borderId="11" xfId="0" applyFont="1" applyBorder="1" applyAlignment="1">
      <alignment horizontal="center"/>
    </xf>
    <xf numFmtId="164" fontId="0" fillId="0" borderId="12" xfId="1" applyNumberFormat="1" applyFont="1" applyBorder="1"/>
    <xf numFmtId="0" fontId="0" fillId="0" borderId="9" xfId="0" applyFill="1" applyBorder="1"/>
    <xf numFmtId="164" fontId="0" fillId="0" borderId="3" xfId="1" applyNumberFormat="1" applyFon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0" borderId="14" xfId="1" applyNumberFormat="1" applyFont="1" applyBorder="1"/>
    <xf numFmtId="164" fontId="0" fillId="0" borderId="12" xfId="0" applyNumberFormat="1" applyBorder="1"/>
    <xf numFmtId="164" fontId="0" fillId="0" borderId="15" xfId="0" applyNumberFormat="1" applyBorder="1"/>
    <xf numFmtId="0" fontId="0" fillId="0" borderId="13" xfId="0" applyFill="1" applyBorder="1"/>
    <xf numFmtId="164" fontId="0" fillId="0" borderId="16" xfId="1" applyNumberFormat="1" applyFon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10" xfId="0" applyFill="1" applyBorder="1"/>
    <xf numFmtId="164" fontId="0" fillId="0" borderId="0" xfId="1" applyNumberFormat="1" applyFont="1" applyBorder="1"/>
    <xf numFmtId="164" fontId="0" fillId="0" borderId="8" xfId="1" applyNumberFormat="1" applyFont="1" applyBorder="1"/>
    <xf numFmtId="164" fontId="0" fillId="0" borderId="4" xfId="1" applyNumberFormat="1" applyFont="1" applyBorder="1"/>
    <xf numFmtId="164" fontId="0" fillId="0" borderId="15" xfId="1" applyNumberFormat="1" applyFont="1" applyBorder="1"/>
    <xf numFmtId="0" fontId="4" fillId="0" borderId="0" xfId="0" applyFont="1"/>
    <xf numFmtId="0" fontId="5" fillId="0" borderId="0" xfId="0" applyFont="1"/>
    <xf numFmtId="164" fontId="0" fillId="0" borderId="18" xfId="1" applyNumberFormat="1" applyFont="1" applyBorder="1"/>
    <xf numFmtId="164" fontId="0" fillId="0" borderId="19" xfId="1" applyNumberFormat="1" applyFont="1" applyBorder="1"/>
    <xf numFmtId="164" fontId="0" fillId="0" borderId="20" xfId="1" applyNumberFormat="1" applyFont="1" applyBorder="1"/>
    <xf numFmtId="164" fontId="0" fillId="0" borderId="18" xfId="0" applyNumberFormat="1" applyBorder="1"/>
    <xf numFmtId="164" fontId="0" fillId="0" borderId="19" xfId="0" applyNumberFormat="1" applyBorder="1"/>
    <xf numFmtId="0" fontId="0" fillId="0" borderId="13" xfId="0" applyBorder="1"/>
    <xf numFmtId="164" fontId="0" fillId="0" borderId="23" xfId="1" applyNumberFormat="1" applyFont="1" applyBorder="1"/>
    <xf numFmtId="164" fontId="0" fillId="0" borderId="24" xfId="1" applyNumberFormat="1" applyFont="1" applyBorder="1"/>
    <xf numFmtId="164" fontId="0" fillId="0" borderId="25" xfId="1" applyNumberFormat="1" applyFont="1" applyBorder="1"/>
    <xf numFmtId="164" fontId="0" fillId="0" borderId="26" xfId="1" applyNumberFormat="1" applyFont="1" applyBorder="1"/>
    <xf numFmtId="164" fontId="0" fillId="0" borderId="27" xfId="1" applyNumberFormat="1" applyFont="1" applyBorder="1"/>
    <xf numFmtId="164" fontId="0" fillId="0" borderId="28" xfId="1" applyNumberFormat="1" applyFont="1" applyBorder="1"/>
    <xf numFmtId="0" fontId="2" fillId="0" borderId="0" xfId="0" applyFont="1" applyFill="1" applyBorder="1" applyAlignment="1">
      <alignment horizontal="center"/>
    </xf>
    <xf numFmtId="164" fontId="0" fillId="0" borderId="29" xfId="0" applyNumberFormat="1" applyBorder="1"/>
    <xf numFmtId="164" fontId="0" fillId="0" borderId="30" xfId="0" applyNumberFormat="1" applyBorder="1"/>
    <xf numFmtId="164" fontId="0" fillId="0" borderId="25" xfId="0" applyNumberFormat="1" applyBorder="1"/>
    <xf numFmtId="164" fontId="0" fillId="0" borderId="27" xfId="0" applyNumberFormat="1" applyBorder="1"/>
    <xf numFmtId="164" fontId="6" fillId="0" borderId="0" xfId="1" applyNumberFormat="1" applyFont="1" applyBorder="1"/>
    <xf numFmtId="164" fontId="0" fillId="2" borderId="23" xfId="1" applyNumberFormat="1" applyFont="1" applyFill="1" applyBorder="1"/>
    <xf numFmtId="164" fontId="0" fillId="2" borderId="16" xfId="1" applyNumberFormat="1" applyFont="1" applyFill="1" applyBorder="1"/>
    <xf numFmtId="164" fontId="0" fillId="2" borderId="20" xfId="1" applyNumberFormat="1" applyFont="1" applyFill="1" applyBorder="1"/>
    <xf numFmtId="164" fontId="0" fillId="2" borderId="24" xfId="1" applyNumberFormat="1" applyFont="1" applyFill="1" applyBorder="1"/>
    <xf numFmtId="164" fontId="6" fillId="0" borderId="0" xfId="0" applyNumberFormat="1" applyFont="1" applyBorder="1"/>
    <xf numFmtId="0" fontId="0" fillId="0" borderId="1" xfId="0" applyBorder="1"/>
    <xf numFmtId="0" fontId="0" fillId="0" borderId="17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3" fillId="0" borderId="0" xfId="0" applyFont="1" applyAlignment="1">
      <alignment horizontal="left" vertical="center"/>
    </xf>
    <xf numFmtId="0" fontId="2" fillId="0" borderId="2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21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22" xfId="0" applyBorder="1" applyAlignment="1">
      <alignment horizontal="left" indent="1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9" fillId="0" borderId="0" xfId="0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400"/>
              <a:t>Statistiques</a:t>
            </a:r>
            <a:r>
              <a:rPr lang="fr-FR" sz="1400" baseline="0"/>
              <a:t> Planète-Casio années 2011</a:t>
            </a:r>
            <a:endParaRPr lang="fr-FR" sz="1400"/>
          </a:p>
        </c:rich>
      </c:tx>
      <c:layout>
        <c:manualLayout>
          <c:xMode val="edge"/>
          <c:yMode val="edge"/>
          <c:x val="0.18698872903173944"/>
          <c:y val="1.3888888888888892E-2"/>
        </c:manualLayout>
      </c:layout>
    </c:title>
    <c:plotArea>
      <c:layout>
        <c:manualLayout>
          <c:layoutTarget val="inner"/>
          <c:xMode val="edge"/>
          <c:yMode val="edge"/>
          <c:x val="0.14967407121376819"/>
          <c:y val="0.1709416010498688"/>
          <c:w val="0.48464712771735657"/>
          <c:h val="0.59061871172353453"/>
        </c:manualLayout>
      </c:layout>
      <c:barChart>
        <c:barDir val="col"/>
        <c:grouping val="clustered"/>
        <c:ser>
          <c:idx val="1"/>
          <c:order val="0"/>
          <c:tx>
            <c:strRef>
              <c:f>'2011'!$D$4</c:f>
              <c:strCache>
                <c:ptCount val="1"/>
                <c:pt idx="0">
                  <c:v>Visteurs uniques</c:v>
                </c:pt>
              </c:strCache>
            </c:strRef>
          </c:tx>
          <c:cat>
            <c:strRef>
              <c:f>'2011'!$B$5:$B$10</c:f>
              <c:strCache>
                <c:ptCount val="6"/>
                <c:pt idx="0">
                  <c:v>Juillet</c:v>
                </c:pt>
                <c:pt idx="1">
                  <c:v>Aout</c:v>
                </c:pt>
                <c:pt idx="2">
                  <c:v>Septembre</c:v>
                </c:pt>
                <c:pt idx="3">
                  <c:v>Octobre</c:v>
                </c:pt>
                <c:pt idx="4">
                  <c:v>Novembre</c:v>
                </c:pt>
                <c:pt idx="5">
                  <c:v>Décembre</c:v>
                </c:pt>
              </c:strCache>
            </c:strRef>
          </c:cat>
          <c:val>
            <c:numRef>
              <c:f>'2011'!$D$5:$D$10</c:f>
              <c:numCache>
                <c:formatCode>_-* #,##0\ _€_-;\-* #,##0\ _€_-;_-* "-"??\ _€_-;_-@_-</c:formatCode>
                <c:ptCount val="6"/>
                <c:pt idx="0">
                  <c:v>4186</c:v>
                </c:pt>
                <c:pt idx="1">
                  <c:v>5264</c:v>
                </c:pt>
                <c:pt idx="2">
                  <c:v>22165</c:v>
                </c:pt>
                <c:pt idx="3">
                  <c:v>21150</c:v>
                </c:pt>
                <c:pt idx="4">
                  <c:v>18117</c:v>
                </c:pt>
                <c:pt idx="5">
                  <c:v>14864</c:v>
                </c:pt>
              </c:numCache>
            </c:numRef>
          </c:val>
        </c:ser>
        <c:ser>
          <c:idx val="0"/>
          <c:order val="1"/>
          <c:tx>
            <c:strRef>
              <c:f>'2011'!$C$4</c:f>
              <c:strCache>
                <c:ptCount val="1"/>
                <c:pt idx="0">
                  <c:v>Visites</c:v>
                </c:pt>
              </c:strCache>
            </c:strRef>
          </c:tx>
          <c:cat>
            <c:strRef>
              <c:f>'2011'!$B$5:$B$10</c:f>
              <c:strCache>
                <c:ptCount val="6"/>
                <c:pt idx="0">
                  <c:v>Juillet</c:v>
                </c:pt>
                <c:pt idx="1">
                  <c:v>Aout</c:v>
                </c:pt>
                <c:pt idx="2">
                  <c:v>Septembre</c:v>
                </c:pt>
                <c:pt idx="3">
                  <c:v>Octobre</c:v>
                </c:pt>
                <c:pt idx="4">
                  <c:v>Novembre</c:v>
                </c:pt>
                <c:pt idx="5">
                  <c:v>Décembre</c:v>
                </c:pt>
              </c:strCache>
            </c:strRef>
          </c:cat>
          <c:val>
            <c:numRef>
              <c:f>'2011'!$C$5:$C$10</c:f>
              <c:numCache>
                <c:formatCode>_-* #,##0\ _€_-;\-* #,##0\ _€_-;_-* "-"??\ _€_-;_-@_-</c:formatCode>
                <c:ptCount val="6"/>
                <c:pt idx="0">
                  <c:v>8442</c:v>
                </c:pt>
                <c:pt idx="1">
                  <c:v>11594</c:v>
                </c:pt>
                <c:pt idx="2">
                  <c:v>44693</c:v>
                </c:pt>
                <c:pt idx="3">
                  <c:v>43852</c:v>
                </c:pt>
                <c:pt idx="4">
                  <c:v>37619</c:v>
                </c:pt>
                <c:pt idx="5">
                  <c:v>31950</c:v>
                </c:pt>
              </c:numCache>
            </c:numRef>
          </c:val>
        </c:ser>
        <c:axId val="98867456"/>
        <c:axId val="98881536"/>
      </c:barChart>
      <c:lineChart>
        <c:grouping val="standard"/>
        <c:ser>
          <c:idx val="2"/>
          <c:order val="2"/>
          <c:tx>
            <c:strRef>
              <c:f>'2011'!$E$4</c:f>
              <c:strCache>
                <c:ptCount val="1"/>
                <c:pt idx="0">
                  <c:v>Pages vues</c:v>
                </c:pt>
              </c:strCache>
            </c:strRef>
          </c:tx>
          <c:marker>
            <c:symbol val="square"/>
            <c:size val="5"/>
          </c:marker>
          <c:cat>
            <c:strRef>
              <c:f>'2011'!$B$5:$B$10</c:f>
              <c:strCache>
                <c:ptCount val="6"/>
                <c:pt idx="0">
                  <c:v>Juillet</c:v>
                </c:pt>
                <c:pt idx="1">
                  <c:v>Aout</c:v>
                </c:pt>
                <c:pt idx="2">
                  <c:v>Septembre</c:v>
                </c:pt>
                <c:pt idx="3">
                  <c:v>Octobre</c:v>
                </c:pt>
                <c:pt idx="4">
                  <c:v>Novembre</c:v>
                </c:pt>
                <c:pt idx="5">
                  <c:v>Décembre</c:v>
                </c:pt>
              </c:strCache>
            </c:strRef>
          </c:cat>
          <c:val>
            <c:numRef>
              <c:f>'2011'!$E$5:$E$10</c:f>
              <c:numCache>
                <c:formatCode>_-* #,##0\ _€_-;\-* #,##0\ _€_-;_-* "-"??\ _€_-;_-@_-</c:formatCode>
                <c:ptCount val="6"/>
                <c:pt idx="0">
                  <c:v>70025</c:v>
                </c:pt>
                <c:pt idx="1">
                  <c:v>100753</c:v>
                </c:pt>
                <c:pt idx="2">
                  <c:v>254570</c:v>
                </c:pt>
                <c:pt idx="3">
                  <c:v>257439</c:v>
                </c:pt>
                <c:pt idx="4">
                  <c:v>217957</c:v>
                </c:pt>
                <c:pt idx="5">
                  <c:v>182815</c:v>
                </c:pt>
              </c:numCache>
            </c:numRef>
          </c:val>
        </c:ser>
        <c:marker val="1"/>
        <c:axId val="98886016"/>
        <c:axId val="98883840"/>
      </c:lineChart>
      <c:catAx>
        <c:axId val="98867456"/>
        <c:scaling>
          <c:orientation val="minMax"/>
        </c:scaling>
        <c:axPos val="b"/>
        <c:tickLblPos val="nextTo"/>
        <c:crossAx val="98881536"/>
        <c:crosses val="autoZero"/>
        <c:auto val="1"/>
        <c:lblAlgn val="ctr"/>
        <c:lblOffset val="100"/>
      </c:catAx>
      <c:valAx>
        <c:axId val="98881536"/>
        <c:scaling>
          <c:orientation val="minMax"/>
          <c:max val="9000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>
                    <a:solidFill>
                      <a:schemeClr val="accent2"/>
                    </a:solidFill>
                  </a:rPr>
                  <a:t>Visiteurs</a:t>
                </a:r>
                <a:r>
                  <a:rPr lang="fr-FR"/>
                  <a:t>/</a:t>
                </a:r>
                <a:r>
                  <a:rPr lang="fr-FR">
                    <a:solidFill>
                      <a:schemeClr val="accent1"/>
                    </a:solidFill>
                  </a:rPr>
                  <a:t>Visites</a:t>
                </a:r>
              </a:p>
            </c:rich>
          </c:tx>
          <c:layout>
            <c:manualLayout>
              <c:xMode val="edge"/>
              <c:yMode val="edge"/>
              <c:x val="2.3852112395661095E-3"/>
              <c:y val="9.3029308836395472E-2"/>
            </c:manualLayout>
          </c:layout>
        </c:title>
        <c:numFmt formatCode="_-* #,##0\ _€_-;\-* #,##0\ _€_-;_-* &quot;-&quot;??\ _€_-;_-@_-" sourceLinked="1"/>
        <c:tickLblPos val="nextTo"/>
        <c:crossAx val="98867456"/>
        <c:crosses val="autoZero"/>
        <c:crossBetween val="between"/>
      </c:valAx>
      <c:valAx>
        <c:axId val="98883840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>
                    <a:solidFill>
                      <a:schemeClr val="accent3"/>
                    </a:solidFill>
                  </a:rPr>
                  <a:t>Pages vues</a:t>
                </a:r>
              </a:p>
            </c:rich>
          </c:tx>
          <c:layout>
            <c:manualLayout>
              <c:xMode val="edge"/>
              <c:yMode val="edge"/>
              <c:x val="0.63669645613953396"/>
              <c:y val="9.2568350831146118E-2"/>
            </c:manualLayout>
          </c:layout>
        </c:title>
        <c:numFmt formatCode="_-* #,##0\ _€_-;\-* #,##0\ _€_-;_-* &quot;-&quot;??\ _€_-;_-@_-" sourceLinked="1"/>
        <c:tickLblPos val="nextTo"/>
        <c:crossAx val="98886016"/>
        <c:crosses val="max"/>
        <c:crossBetween val="between"/>
      </c:valAx>
      <c:catAx>
        <c:axId val="98886016"/>
        <c:scaling>
          <c:orientation val="minMax"/>
        </c:scaling>
        <c:delete val="1"/>
        <c:axPos val="b"/>
        <c:tickLblPos val="nextTo"/>
        <c:crossAx val="98883840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76311265183653754"/>
          <c:y val="0.31465341168637107"/>
          <c:w val="0.23211692568433026"/>
          <c:h val="0.18836368110236226"/>
        </c:manualLayout>
      </c:layout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3</xdr:row>
      <xdr:rowOff>57150</xdr:rowOff>
    </xdr:from>
    <xdr:to>
      <xdr:col>17</xdr:col>
      <xdr:colOff>38101</xdr:colOff>
      <xdr:row>22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0.68157</cdr:x>
      <cdr:y>0.8724</cdr:y>
    </cdr:from>
    <cdr:to>
      <cdr:x>1</cdr:x>
      <cdr:y>0.9974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629024" y="3190875"/>
          <a:ext cx="1695451" cy="457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800"/>
            <a:t>Tous</a:t>
          </a:r>
          <a:r>
            <a:rPr lang="fr-FR" sz="800" baseline="0"/>
            <a:t> droits réservés à Planète-Casio</a:t>
          </a:r>
        </a:p>
        <a:p xmlns:a="http://schemas.openxmlformats.org/drawingml/2006/main">
          <a:r>
            <a:rPr lang="fr-FR" sz="800" baseline="0"/>
            <a:t>http://www.planet-casio.com/Fr</a:t>
          </a:r>
        </a:p>
        <a:p xmlns:a="http://schemas.openxmlformats.org/drawingml/2006/main">
          <a:r>
            <a:rPr lang="fr-FR" sz="800" baseline="0"/>
            <a:t>Source : Google Analytics</a:t>
          </a:r>
          <a:endParaRPr lang="fr-FR" sz="8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7"/>
  <sheetViews>
    <sheetView tabSelected="1" workbookViewId="0">
      <selection activeCell="D2" sqref="D2:J2"/>
    </sheetView>
  </sheetViews>
  <sheetFormatPr baseColWidth="10" defaultRowHeight="15"/>
  <cols>
    <col min="3" max="3" width="11.85546875" bestFit="1" customWidth="1"/>
    <col min="4" max="4" width="15.42578125" customWidth="1"/>
    <col min="5" max="5" width="12.85546875" bestFit="1" customWidth="1"/>
    <col min="6" max="6" width="5.7109375" customWidth="1"/>
    <col min="7" max="7" width="5.28515625" customWidth="1"/>
    <col min="8" max="8" width="5.7109375" customWidth="1"/>
    <col min="9" max="9" width="3.28515625" bestFit="1" customWidth="1"/>
    <col min="10" max="10" width="3.28515625" customWidth="1"/>
  </cols>
  <sheetData>
    <row r="1" spans="2:10" ht="21">
      <c r="B1" s="56" t="s">
        <v>13</v>
      </c>
      <c r="C1" s="56"/>
      <c r="D1" s="56"/>
      <c r="E1" s="56"/>
      <c r="F1" s="56"/>
      <c r="G1" s="56"/>
      <c r="H1" s="56"/>
      <c r="I1" s="56"/>
      <c r="J1" s="56"/>
    </row>
    <row r="2" spans="2:10" ht="17.25">
      <c r="B2" s="28" t="s">
        <v>0</v>
      </c>
      <c r="C2" s="29">
        <v>2011</v>
      </c>
      <c r="D2" s="63" t="s">
        <v>17</v>
      </c>
      <c r="E2" s="64"/>
      <c r="F2" s="64"/>
      <c r="G2" s="64"/>
      <c r="H2" s="64"/>
      <c r="I2" s="64"/>
      <c r="J2" s="64"/>
    </row>
    <row r="3" spans="2:10" ht="15.75" thickBot="1">
      <c r="B3" s="1"/>
    </row>
    <row r="4" spans="2:10" ht="15.75" thickBot="1">
      <c r="B4" s="5" t="s">
        <v>1</v>
      </c>
      <c r="C4" s="6" t="s">
        <v>8</v>
      </c>
      <c r="D4" s="7" t="s">
        <v>9</v>
      </c>
      <c r="E4" s="10" t="s">
        <v>10</v>
      </c>
      <c r="F4" s="57" t="s">
        <v>16</v>
      </c>
      <c r="G4" s="58"/>
      <c r="H4" s="58"/>
      <c r="I4" s="59"/>
      <c r="J4" s="42"/>
    </row>
    <row r="5" spans="2:10">
      <c r="B5" s="35" t="s">
        <v>2</v>
      </c>
      <c r="C5" s="20">
        <v>8442</v>
      </c>
      <c r="D5" s="13">
        <v>4186</v>
      </c>
      <c r="E5" s="16">
        <v>70025</v>
      </c>
      <c r="F5" s="36">
        <v>8</v>
      </c>
      <c r="G5" s="20" t="s">
        <v>18</v>
      </c>
      <c r="H5" s="32">
        <v>17</v>
      </c>
      <c r="I5" s="37" t="s">
        <v>15</v>
      </c>
      <c r="J5" s="47">
        <f>F5*60+H5</f>
        <v>497</v>
      </c>
    </row>
    <row r="6" spans="2:10">
      <c r="B6" s="3" t="s">
        <v>3</v>
      </c>
      <c r="C6" s="8">
        <v>11594</v>
      </c>
      <c r="D6" s="9">
        <v>5264</v>
      </c>
      <c r="E6" s="11">
        <v>100753</v>
      </c>
      <c r="F6" s="38">
        <v>8</v>
      </c>
      <c r="G6" s="8" t="s">
        <v>18</v>
      </c>
      <c r="H6" s="30">
        <v>46</v>
      </c>
      <c r="I6" s="39" t="s">
        <v>15</v>
      </c>
      <c r="J6" s="47">
        <f t="shared" ref="J6:J7" si="0">F6*60+H6</f>
        <v>526</v>
      </c>
    </row>
    <row r="7" spans="2:10">
      <c r="B7" s="3" t="s">
        <v>4</v>
      </c>
      <c r="C7" s="8">
        <v>44693</v>
      </c>
      <c r="D7" s="9">
        <v>22165</v>
      </c>
      <c r="E7" s="11">
        <v>254570</v>
      </c>
      <c r="F7" s="38">
        <v>4</v>
      </c>
      <c r="G7" s="8" t="s">
        <v>18</v>
      </c>
      <c r="H7" s="30">
        <v>59</v>
      </c>
      <c r="I7" s="39" t="s">
        <v>15</v>
      </c>
      <c r="J7" s="47">
        <f t="shared" si="0"/>
        <v>299</v>
      </c>
    </row>
    <row r="8" spans="2:10">
      <c r="B8" s="3" t="s">
        <v>5</v>
      </c>
      <c r="C8" s="8">
        <v>43852</v>
      </c>
      <c r="D8" s="9">
        <v>21150</v>
      </c>
      <c r="E8" s="11">
        <v>257439</v>
      </c>
      <c r="F8" s="38">
        <v>5</v>
      </c>
      <c r="G8" s="8" t="s">
        <v>18</v>
      </c>
      <c r="H8" s="30">
        <v>12</v>
      </c>
      <c r="I8" s="39" t="s">
        <v>15</v>
      </c>
      <c r="J8" s="47">
        <f>IF(AND(F8=0,H8=0),"-",F8*60+H8)</f>
        <v>312</v>
      </c>
    </row>
    <row r="9" spans="2:10">
      <c r="B9" s="3" t="s">
        <v>6</v>
      </c>
      <c r="C9" s="8">
        <v>37619</v>
      </c>
      <c r="D9" s="9">
        <v>18117</v>
      </c>
      <c r="E9" s="11">
        <v>217957</v>
      </c>
      <c r="F9" s="38">
        <v>5</v>
      </c>
      <c r="G9" s="8" t="s">
        <v>18</v>
      </c>
      <c r="H9" s="30">
        <v>17</v>
      </c>
      <c r="I9" s="39" t="s">
        <v>15</v>
      </c>
      <c r="J9" s="47">
        <f t="shared" ref="J9:J10" si="1">IF(AND(F9=0,H9=0),"-",F9*60+H9)</f>
        <v>317</v>
      </c>
    </row>
    <row r="10" spans="2:10" ht="15.75" thickBot="1">
      <c r="B10" s="4" t="s">
        <v>7</v>
      </c>
      <c r="C10" s="25">
        <v>31950</v>
      </c>
      <c r="D10" s="26">
        <v>14864</v>
      </c>
      <c r="E10" s="27">
        <v>182815</v>
      </c>
      <c r="F10" s="40">
        <v>5</v>
      </c>
      <c r="G10" s="25" t="s">
        <v>18</v>
      </c>
      <c r="H10" s="31">
        <v>28</v>
      </c>
      <c r="I10" s="41" t="s">
        <v>15</v>
      </c>
      <c r="J10" s="47">
        <f t="shared" si="1"/>
        <v>328</v>
      </c>
    </row>
    <row r="11" spans="2:10" ht="15.75" thickBot="1">
      <c r="B11" s="2"/>
      <c r="C11" s="24"/>
      <c r="D11" s="24"/>
      <c r="E11" s="24"/>
      <c r="F11" s="24"/>
      <c r="G11" s="24"/>
      <c r="H11" s="24"/>
      <c r="I11" s="24"/>
      <c r="J11" s="24"/>
    </row>
    <row r="12" spans="2:10">
      <c r="B12" s="19" t="s">
        <v>14</v>
      </c>
      <c r="C12" s="20">
        <f>SUM(C5:C10)</f>
        <v>178150</v>
      </c>
      <c r="D12" s="13">
        <f>SUM(D5:D10)</f>
        <v>85746</v>
      </c>
      <c r="E12" s="16">
        <f>SUM(E5:E10)</f>
        <v>1083559</v>
      </c>
      <c r="F12" s="48"/>
      <c r="G12" s="49"/>
      <c r="H12" s="50"/>
      <c r="I12" s="51"/>
      <c r="J12" s="47"/>
    </row>
    <row r="13" spans="2:10">
      <c r="B13" s="12" t="s">
        <v>11</v>
      </c>
      <c r="C13" s="21">
        <f>AVERAGE(C5:C10)</f>
        <v>29691.666666666668</v>
      </c>
      <c r="D13" s="15">
        <f>AVERAGE(D5:D10)</f>
        <v>14291</v>
      </c>
      <c r="E13" s="17">
        <f>AVERAGE(E5:E10)</f>
        <v>180593.16666666666</v>
      </c>
      <c r="F13" s="45">
        <f>INT(J13/60)</f>
        <v>6</v>
      </c>
      <c r="G13" s="21" t="s">
        <v>18</v>
      </c>
      <c r="H13" s="33">
        <f>J13-F13*60</f>
        <v>19.833333333333314</v>
      </c>
      <c r="I13" s="43" t="s">
        <v>15</v>
      </c>
      <c r="J13" s="52">
        <f>AVERAGE(J5:J10)</f>
        <v>379.83333333333331</v>
      </c>
    </row>
    <row r="14" spans="2:10" ht="15.75" thickBot="1">
      <c r="B14" s="23" t="s">
        <v>12</v>
      </c>
      <c r="C14" s="22">
        <f>MEDIAN(C5:C10)</f>
        <v>34784.5</v>
      </c>
      <c r="D14" s="14">
        <f>MEDIAN(D5:D10)</f>
        <v>16490.5</v>
      </c>
      <c r="E14" s="18">
        <f>MEDIAN(E5:E10)</f>
        <v>200386</v>
      </c>
      <c r="F14" s="46">
        <f>INT(J14/60)</f>
        <v>5</v>
      </c>
      <c r="G14" s="22" t="s">
        <v>18</v>
      </c>
      <c r="H14" s="34">
        <f>J14-F14*60</f>
        <v>22.5</v>
      </c>
      <c r="I14" s="44" t="s">
        <v>15</v>
      </c>
      <c r="J14" s="52">
        <f>MEDIAN(J5:J10)</f>
        <v>322.5</v>
      </c>
    </row>
    <row r="15" spans="2:10" ht="15.75" thickBot="1"/>
    <row r="16" spans="2:10" ht="15.75" thickBot="1">
      <c r="B16" s="53" t="s">
        <v>19</v>
      </c>
      <c r="C16" s="54" t="str">
        <f>IF(C14&gt;C13*1.1,"Hausse",IF(C14&lt;C13*0.9,"Baisse","Stable"))</f>
        <v>Hausse</v>
      </c>
      <c r="D16" s="55" t="str">
        <f t="shared" ref="D16:E16" si="2">IF(D14&gt;D13*1.1,"Hausse",IF(D14&lt;D13*0.9,"Baisse","Stable"))</f>
        <v>Hausse</v>
      </c>
      <c r="E16" s="54" t="str">
        <f t="shared" si="2"/>
        <v>Hausse</v>
      </c>
      <c r="F16" s="60" t="str">
        <f>IF(F14&gt;F13,"Hausse",IF(F14&lt;F13,"Baisse","Stable"))</f>
        <v>Baisse</v>
      </c>
      <c r="G16" s="61"/>
      <c r="H16" s="61"/>
      <c r="I16" s="62"/>
    </row>
    <row r="17" spans="2:2">
      <c r="B17" s="65" t="s">
        <v>20</v>
      </c>
    </row>
  </sheetData>
  <mergeCells count="4">
    <mergeCell ref="B1:J1"/>
    <mergeCell ref="F4:I4"/>
    <mergeCell ref="F16:I16"/>
    <mergeCell ref="D2:J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2011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SuperBanane</dc:creator>
  <cp:lastModifiedBy>SuperBanane</cp:lastModifiedBy>
  <dcterms:created xsi:type="dcterms:W3CDTF">2011-10-15T10:16:47Z</dcterms:created>
  <dcterms:modified xsi:type="dcterms:W3CDTF">2012-01-02T15:49:37Z</dcterms:modified>
</cp:coreProperties>
</file>